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Sheet1!$A$1:$F$3,Sheet1!$A$5:$G$16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B22" i="1"/>
  <c r="B19" i="1" l="1"/>
  <c r="D19" i="1" s="1"/>
  <c r="G6" i="1"/>
  <c r="G7" i="1"/>
  <c r="G8" i="1"/>
  <c r="G9" i="1"/>
  <c r="G10" i="1"/>
  <c r="G11" i="1"/>
  <c r="G12" i="1"/>
  <c r="G13" i="1"/>
  <c r="G14" i="1"/>
  <c r="G15" i="1"/>
  <c r="G16" i="1"/>
  <c r="F7" i="1"/>
  <c r="F8" i="1"/>
  <c r="F9" i="1"/>
  <c r="F10" i="1"/>
  <c r="F11" i="1"/>
  <c r="F12" i="1"/>
  <c r="F13" i="1"/>
  <c r="F14" i="1"/>
  <c r="F15" i="1"/>
  <c r="F16" i="1"/>
  <c r="F6" i="1"/>
  <c r="E7" i="1"/>
  <c r="E8" i="1"/>
  <c r="E9" i="1"/>
  <c r="E10" i="1"/>
  <c r="E11" i="1"/>
  <c r="E12" i="1"/>
  <c r="E13" i="1"/>
  <c r="E14" i="1"/>
  <c r="E15" i="1"/>
  <c r="E16" i="1"/>
  <c r="E6" i="1"/>
  <c r="D7" i="1"/>
  <c r="D8" i="1"/>
  <c r="D9" i="1"/>
  <c r="D10" i="1"/>
  <c r="D11" i="1"/>
  <c r="D12" i="1"/>
  <c r="D13" i="1"/>
  <c r="D14" i="1"/>
  <c r="D15" i="1"/>
  <c r="D16" i="1"/>
  <c r="D6" i="1"/>
  <c r="C7" i="1"/>
  <c r="C8" i="1"/>
  <c r="C9" i="1"/>
  <c r="C10" i="1"/>
  <c r="C11" i="1"/>
  <c r="C12" i="1"/>
  <c r="C13" i="1"/>
  <c r="C14" i="1"/>
  <c r="C15" i="1"/>
  <c r="C16" i="1"/>
  <c r="C6" i="1"/>
  <c r="B7" i="1"/>
  <c r="B8" i="1"/>
  <c r="B9" i="1"/>
  <c r="B10" i="1"/>
  <c r="B11" i="1"/>
  <c r="B12" i="1"/>
  <c r="B13" i="1"/>
  <c r="B14" i="1"/>
  <c r="B15" i="1"/>
  <c r="B16" i="1"/>
  <c r="B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C22" i="1" l="1"/>
  <c r="C19" i="1"/>
</calcChain>
</file>

<file path=xl/sharedStrings.xml><?xml version="1.0" encoding="utf-8"?>
<sst xmlns="http://schemas.openxmlformats.org/spreadsheetml/2006/main" count="28" uniqueCount="27">
  <si>
    <t>Assumptions</t>
  </si>
  <si>
    <t>Time</t>
  </si>
  <si>
    <t>Units Start</t>
  </si>
  <si>
    <t>Units increment</t>
  </si>
  <si>
    <t>Unit Price</t>
  </si>
  <si>
    <t>Unit Variable Cost</t>
  </si>
  <si>
    <t>Total Fixed Costs</t>
  </si>
  <si>
    <t>Month</t>
  </si>
  <si>
    <t>Units</t>
  </si>
  <si>
    <t>Sales</t>
  </si>
  <si>
    <t>Variable Cost</t>
  </si>
  <si>
    <t>Contribution Margin</t>
  </si>
  <si>
    <t>Fixed</t>
  </si>
  <si>
    <t>Total Costs</t>
  </si>
  <si>
    <t>Net Income</t>
  </si>
  <si>
    <t>Break Even x</t>
  </si>
  <si>
    <t>Break Even y</t>
  </si>
  <si>
    <t>Label</t>
  </si>
  <si>
    <t>Reference: https://www.youtube.com/watch?v=7MxlVMzRxa8</t>
  </si>
  <si>
    <t>Target Profit</t>
  </si>
  <si>
    <t>Target x</t>
  </si>
  <si>
    <t>Target y</t>
  </si>
  <si>
    <t>Income Tax Rate</t>
  </si>
  <si>
    <t xml:space="preserve">Assuming that operating profi ts before taxes and taxable income are the same, income taxes may be incorporated into </t>
  </si>
  <si>
    <t>Rearranging, we can fi nd the target volume as follows:</t>
  </si>
  <si>
    <r>
      <t xml:space="preserve">the basic model as follows: </t>
    </r>
    <r>
      <rPr>
        <sz val="11"/>
        <color rgb="FFFF0000"/>
        <rFont val="Calibri"/>
        <family val="2"/>
        <scheme val="minor"/>
      </rPr>
      <t xml:space="preserve">After-tax profit=[(P-V )X-F]*(1-t) </t>
    </r>
    <r>
      <rPr>
        <sz val="11"/>
        <color theme="1"/>
        <rFont val="Calibri"/>
        <family val="2"/>
        <scheme val="minor"/>
      </rPr>
      <t>where t is the tax rate</t>
    </r>
  </si>
  <si>
    <r>
      <t xml:space="preserve"> </t>
    </r>
    <r>
      <rPr>
        <sz val="11"/>
        <color rgb="FFFF0000"/>
        <rFont val="Calibri"/>
        <family val="2"/>
        <scheme val="minor"/>
      </rPr>
      <t>Target volume (units)=[Fixed costs+(Target profit/(1-t))]/Unit contribution margin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</si>
</sst>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/>
      <top/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9" borderId="0" applyNumberFormat="0" applyBorder="0" applyAlignment="0" applyProtection="0"/>
  </cellStyleXfs>
  <cellXfs count="15">
    <xf numFmtId="0" fontId="0" fillId="0" borderId="0" xfId="0"/>
    <xf numFmtId="0" fontId="4" fillId="4" borderId="1" xfId="3"/>
    <xf numFmtId="8" fontId="4" fillId="4" borderId="1" xfId="3" applyNumberFormat="1"/>
    <xf numFmtId="0" fontId="1" fillId="6" borderId="1" xfId="5" applyBorder="1"/>
    <xf numFmtId="0" fontId="5" fillId="5" borderId="1" xfId="4" applyBorder="1"/>
    <xf numFmtId="0" fontId="5" fillId="8" borderId="1" xfId="7" applyBorder="1"/>
    <xf numFmtId="8" fontId="1" fillId="9" borderId="1" xfId="8" applyNumberFormat="1" applyBorder="1"/>
    <xf numFmtId="0" fontId="1" fillId="9" borderId="1" xfId="8" applyBorder="1"/>
    <xf numFmtId="0" fontId="1" fillId="7" borderId="1" xfId="6" applyBorder="1"/>
    <xf numFmtId="0" fontId="5" fillId="5" borderId="2" xfId="4" applyBorder="1"/>
    <xf numFmtId="0" fontId="4" fillId="4" borderId="2" xfId="3" applyBorder="1"/>
    <xf numFmtId="0" fontId="2" fillId="2" borderId="0" xfId="1" applyAlignment="1">
      <alignment horizontal="center"/>
    </xf>
    <xf numFmtId="0" fontId="3" fillId="3" borderId="3" xfId="2" applyBorder="1" applyAlignment="1">
      <alignment horizontal="center"/>
    </xf>
    <xf numFmtId="0" fontId="3" fillId="3" borderId="0" xfId="2" applyBorder="1" applyAlignment="1">
      <alignment horizontal="center"/>
    </xf>
    <xf numFmtId="0" fontId="0" fillId="0" borderId="0" xfId="0" applyAlignment="1">
      <alignment horizontal="left"/>
    </xf>
  </cellXfs>
  <cellStyles count="9">
    <cellStyle name="20% - Accent6" xfId="8" builtinId="50"/>
    <cellStyle name="40% - Accent1" xfId="5" builtinId="31"/>
    <cellStyle name="40% - Accent5" xfId="6" builtinId="47"/>
    <cellStyle name="Accent1" xfId="4" builtinId="29"/>
    <cellStyle name="Accent6" xfId="7" builtinId="49"/>
    <cellStyle name="Bad" xfId="2" builtinId="27"/>
    <cellStyle name="Good" xfId="1" builtinId="26"/>
    <cellStyle name="Normal" xfId="0" builtinId="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Break Even Analysis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Sales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Sheet1!$A$6:$A$16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Sheet1!$B$6:$B$16</c:f>
              <c:numCache>
                <c:formatCode>"$"#,##0.00_);[Red]\("$"#,##0.00\)</c:formatCode>
                <c:ptCount val="11"/>
                <c:pt idx="0">
                  <c:v>0</c:v>
                </c:pt>
                <c:pt idx="1">
                  <c:v>5000</c:v>
                </c:pt>
                <c:pt idx="2">
                  <c:v>10000</c:v>
                </c:pt>
                <c:pt idx="3">
                  <c:v>15000</c:v>
                </c:pt>
                <c:pt idx="4">
                  <c:v>20000</c:v>
                </c:pt>
                <c:pt idx="5">
                  <c:v>25000</c:v>
                </c:pt>
                <c:pt idx="6">
                  <c:v>30000</c:v>
                </c:pt>
                <c:pt idx="7">
                  <c:v>35000</c:v>
                </c:pt>
                <c:pt idx="8">
                  <c:v>40000</c:v>
                </c:pt>
                <c:pt idx="9">
                  <c:v>45000</c:v>
                </c:pt>
                <c:pt idx="10">
                  <c:v>50000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Sheet1!$E$5</c:f>
              <c:strCache>
                <c:ptCount val="1"/>
                <c:pt idx="0">
                  <c:v>Fixed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Sheet1!$A$6:$A$16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Sheet1!$E$6:$E$16</c:f>
              <c:numCache>
                <c:formatCode>"$"#,##0.00_);[Red]\("$"#,##0.00\)</c:formatCode>
                <c:ptCount val="11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5">
                  <c:v>4000</c:v>
                </c:pt>
                <c:pt idx="6">
                  <c:v>4000</c:v>
                </c:pt>
                <c:pt idx="7">
                  <c:v>4000</c:v>
                </c:pt>
                <c:pt idx="8">
                  <c:v>4000</c:v>
                </c:pt>
                <c:pt idx="9">
                  <c:v>4000</c:v>
                </c:pt>
                <c:pt idx="10">
                  <c:v>4000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Sheet1!$F$5</c:f>
              <c:strCache>
                <c:ptCount val="1"/>
                <c:pt idx="0">
                  <c:v>Total Costs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Sheet1!$A$6:$A$16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Sheet1!$F$6:$F$16</c:f>
              <c:numCache>
                <c:formatCode>"$"#,##0.00_);[Red]\("$"#,##0.00\)</c:formatCode>
                <c:ptCount val="11"/>
                <c:pt idx="0">
                  <c:v>4000</c:v>
                </c:pt>
                <c:pt idx="1">
                  <c:v>7500</c:v>
                </c:pt>
                <c:pt idx="2">
                  <c:v>11000</c:v>
                </c:pt>
                <c:pt idx="3">
                  <c:v>14500</c:v>
                </c:pt>
                <c:pt idx="4">
                  <c:v>18000</c:v>
                </c:pt>
                <c:pt idx="5">
                  <c:v>21500</c:v>
                </c:pt>
                <c:pt idx="6">
                  <c:v>25000</c:v>
                </c:pt>
                <c:pt idx="7">
                  <c:v>28500</c:v>
                </c:pt>
                <c:pt idx="8">
                  <c:v>32000</c:v>
                </c:pt>
                <c:pt idx="9">
                  <c:v>35500</c:v>
                </c:pt>
                <c:pt idx="10">
                  <c:v>39000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Sheet1!$D$19</c:f>
              <c:strCache>
                <c:ptCount val="1"/>
                <c:pt idx="0">
                  <c:v>BEU approx.=267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Sheet1!$B$19</c:f>
              <c:numCache>
                <c:formatCode>General</c:formatCode>
                <c:ptCount val="1"/>
                <c:pt idx="0">
                  <c:v>267</c:v>
                </c:pt>
              </c:numCache>
            </c:numRef>
          </c:xVal>
          <c:yVal>
            <c:numRef>
              <c:f>Sheet1!$C$19</c:f>
              <c:numCache>
                <c:formatCode>"$"#,##0.00_);[Red]\("$"#,##0.00\)</c:formatCode>
                <c:ptCount val="1"/>
                <c:pt idx="0">
                  <c:v>13350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Sheet1!$D$22</c:f>
              <c:strCache>
                <c:ptCount val="1"/>
                <c:pt idx="0">
                  <c:v>TU approx.=829 Tax Rate=17%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xVal>
            <c:numRef>
              <c:f>Sheet1!$B$22</c:f>
              <c:numCache>
                <c:formatCode>General</c:formatCode>
                <c:ptCount val="1"/>
                <c:pt idx="0">
                  <c:v>829</c:v>
                </c:pt>
              </c:numCache>
            </c:numRef>
          </c:xVal>
          <c:yVal>
            <c:numRef>
              <c:f>Sheet1!$C$22</c:f>
              <c:numCache>
                <c:formatCode>"$"#,##0.00_);[Red]\("$"#,##0.00\)</c:formatCode>
                <c:ptCount val="1"/>
                <c:pt idx="0">
                  <c:v>41450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046632"/>
        <c:axId val="247436248"/>
      </c:scatterChart>
      <c:valAx>
        <c:axId val="210046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436248"/>
        <c:crosses val="autoZero"/>
        <c:crossBetween val="midCat"/>
      </c:valAx>
      <c:valAx>
        <c:axId val="247436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466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22</xdr:row>
      <xdr:rowOff>100012</xdr:rowOff>
    </xdr:from>
    <xdr:to>
      <xdr:col>7</xdr:col>
      <xdr:colOff>0</xdr:colOff>
      <xdr:row>36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H2" sqref="H2"/>
    </sheetView>
  </sheetViews>
  <sheetFormatPr defaultRowHeight="15" x14ac:dyDescent="0.25"/>
  <cols>
    <col min="2" max="2" width="10.5703125" customWidth="1"/>
    <col min="3" max="3" width="15.28515625" customWidth="1"/>
    <col min="4" max="4" width="26.85546875" customWidth="1"/>
    <col min="5" max="5" width="17" customWidth="1"/>
    <col min="6" max="6" width="16.140625" customWidth="1"/>
    <col min="7" max="7" width="12.7109375" customWidth="1"/>
    <col min="8" max="8" width="19.5703125" customWidth="1"/>
  </cols>
  <sheetData>
    <row r="1" spans="1:8" x14ac:dyDescent="0.25">
      <c r="A1" s="12" t="s">
        <v>0</v>
      </c>
      <c r="B1" s="13"/>
      <c r="C1" s="13"/>
      <c r="D1" s="13"/>
      <c r="E1" s="13"/>
      <c r="F1" s="13"/>
      <c r="G1" s="13"/>
      <c r="H1" s="13"/>
    </row>
    <row r="2" spans="1:8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9" t="s">
        <v>19</v>
      </c>
      <c r="H2" s="9" t="s">
        <v>22</v>
      </c>
    </row>
    <row r="3" spans="1:8" x14ac:dyDescent="0.25">
      <c r="A3" s="1" t="s">
        <v>7</v>
      </c>
      <c r="B3" s="1">
        <v>0</v>
      </c>
      <c r="C3" s="1">
        <v>100</v>
      </c>
      <c r="D3" s="2">
        <v>50</v>
      </c>
      <c r="E3" s="2">
        <v>35</v>
      </c>
      <c r="F3" s="1">
        <v>4000</v>
      </c>
      <c r="G3" s="10">
        <v>7000</v>
      </c>
      <c r="H3" s="10">
        <v>0.17</v>
      </c>
    </row>
    <row r="5" spans="1:8" ht="16.5" customHeight="1" x14ac:dyDescent="0.25">
      <c r="A5" s="3" t="s">
        <v>8</v>
      </c>
      <c r="B5" s="3" t="s">
        <v>9</v>
      </c>
      <c r="C5" s="4" t="s">
        <v>10</v>
      </c>
      <c r="D5" s="4" t="s">
        <v>11</v>
      </c>
      <c r="E5" s="3" t="s">
        <v>12</v>
      </c>
      <c r="F5" s="3" t="s">
        <v>13</v>
      </c>
      <c r="G5" s="4" t="s">
        <v>14</v>
      </c>
    </row>
    <row r="6" spans="1:8" x14ac:dyDescent="0.25">
      <c r="A6" s="5">
        <f>B3</f>
        <v>0</v>
      </c>
      <c r="B6" s="6">
        <f>$A6*D$3</f>
        <v>0</v>
      </c>
      <c r="C6" s="6">
        <f>$A6*E$3</f>
        <v>0</v>
      </c>
      <c r="D6" s="6">
        <f>B6-C6</f>
        <v>0</v>
      </c>
      <c r="E6" s="6">
        <f>$F$3</f>
        <v>4000</v>
      </c>
      <c r="F6" s="6">
        <f>E6+C6</f>
        <v>4000</v>
      </c>
      <c r="G6" s="6">
        <f>D6-E6</f>
        <v>-4000</v>
      </c>
    </row>
    <row r="7" spans="1:8" x14ac:dyDescent="0.25">
      <c r="A7" s="5">
        <f>A6+$C$3</f>
        <v>100</v>
      </c>
      <c r="B7" s="6">
        <f t="shared" ref="B7:B16" si="0">$A7*D$3</f>
        <v>5000</v>
      </c>
      <c r="C7" s="6">
        <f t="shared" ref="C7:C16" si="1">$A7*E$3</f>
        <v>3500</v>
      </c>
      <c r="D7" s="6">
        <f t="shared" ref="D7:D16" si="2">B7-C7</f>
        <v>1500</v>
      </c>
      <c r="E7" s="6">
        <f t="shared" ref="E7:E16" si="3">$F$3</f>
        <v>4000</v>
      </c>
      <c r="F7" s="6">
        <f t="shared" ref="F7:F16" si="4">E7+C7</f>
        <v>7500</v>
      </c>
      <c r="G7" s="6">
        <f t="shared" ref="G7:G16" si="5">D7-E7</f>
        <v>-2500</v>
      </c>
    </row>
    <row r="8" spans="1:8" x14ac:dyDescent="0.25">
      <c r="A8" s="5">
        <f t="shared" ref="A8:A16" si="6">A7+$C$3</f>
        <v>200</v>
      </c>
      <c r="B8" s="6">
        <f t="shared" si="0"/>
        <v>10000</v>
      </c>
      <c r="C8" s="6">
        <f t="shared" si="1"/>
        <v>7000</v>
      </c>
      <c r="D8" s="6">
        <f t="shared" si="2"/>
        <v>3000</v>
      </c>
      <c r="E8" s="6">
        <f t="shared" si="3"/>
        <v>4000</v>
      </c>
      <c r="F8" s="6">
        <f t="shared" si="4"/>
        <v>11000</v>
      </c>
      <c r="G8" s="6">
        <f t="shared" si="5"/>
        <v>-1000</v>
      </c>
    </row>
    <row r="9" spans="1:8" x14ac:dyDescent="0.25">
      <c r="A9" s="5">
        <f t="shared" si="6"/>
        <v>300</v>
      </c>
      <c r="B9" s="6">
        <f t="shared" si="0"/>
        <v>15000</v>
      </c>
      <c r="C9" s="6">
        <f t="shared" si="1"/>
        <v>10500</v>
      </c>
      <c r="D9" s="6">
        <f t="shared" si="2"/>
        <v>4500</v>
      </c>
      <c r="E9" s="6">
        <f t="shared" si="3"/>
        <v>4000</v>
      </c>
      <c r="F9" s="6">
        <f t="shared" si="4"/>
        <v>14500</v>
      </c>
      <c r="G9" s="6">
        <f t="shared" si="5"/>
        <v>500</v>
      </c>
    </row>
    <row r="10" spans="1:8" x14ac:dyDescent="0.25">
      <c r="A10" s="5">
        <f t="shared" si="6"/>
        <v>400</v>
      </c>
      <c r="B10" s="6">
        <f t="shared" si="0"/>
        <v>20000</v>
      </c>
      <c r="C10" s="6">
        <f t="shared" si="1"/>
        <v>14000</v>
      </c>
      <c r="D10" s="6">
        <f t="shared" si="2"/>
        <v>6000</v>
      </c>
      <c r="E10" s="6">
        <f t="shared" si="3"/>
        <v>4000</v>
      </c>
      <c r="F10" s="6">
        <f t="shared" si="4"/>
        <v>18000</v>
      </c>
      <c r="G10" s="6">
        <f t="shared" si="5"/>
        <v>2000</v>
      </c>
    </row>
    <row r="11" spans="1:8" x14ac:dyDescent="0.25">
      <c r="A11" s="5">
        <f t="shared" si="6"/>
        <v>500</v>
      </c>
      <c r="B11" s="6">
        <f t="shared" si="0"/>
        <v>25000</v>
      </c>
      <c r="C11" s="6">
        <f t="shared" si="1"/>
        <v>17500</v>
      </c>
      <c r="D11" s="6">
        <f t="shared" si="2"/>
        <v>7500</v>
      </c>
      <c r="E11" s="6">
        <f t="shared" si="3"/>
        <v>4000</v>
      </c>
      <c r="F11" s="6">
        <f t="shared" si="4"/>
        <v>21500</v>
      </c>
      <c r="G11" s="6">
        <f t="shared" si="5"/>
        <v>3500</v>
      </c>
    </row>
    <row r="12" spans="1:8" x14ac:dyDescent="0.25">
      <c r="A12" s="5">
        <f t="shared" si="6"/>
        <v>600</v>
      </c>
      <c r="B12" s="6">
        <f t="shared" si="0"/>
        <v>30000</v>
      </c>
      <c r="C12" s="6">
        <f t="shared" si="1"/>
        <v>21000</v>
      </c>
      <c r="D12" s="6">
        <f t="shared" si="2"/>
        <v>9000</v>
      </c>
      <c r="E12" s="6">
        <f t="shared" si="3"/>
        <v>4000</v>
      </c>
      <c r="F12" s="6">
        <f t="shared" si="4"/>
        <v>25000</v>
      </c>
      <c r="G12" s="6">
        <f t="shared" si="5"/>
        <v>5000</v>
      </c>
    </row>
    <row r="13" spans="1:8" x14ac:dyDescent="0.25">
      <c r="A13" s="5">
        <f t="shared" si="6"/>
        <v>700</v>
      </c>
      <c r="B13" s="6">
        <f t="shared" si="0"/>
        <v>35000</v>
      </c>
      <c r="C13" s="6">
        <f t="shared" si="1"/>
        <v>24500</v>
      </c>
      <c r="D13" s="6">
        <f t="shared" si="2"/>
        <v>10500</v>
      </c>
      <c r="E13" s="6">
        <f t="shared" si="3"/>
        <v>4000</v>
      </c>
      <c r="F13" s="6">
        <f t="shared" si="4"/>
        <v>28500</v>
      </c>
      <c r="G13" s="6">
        <f t="shared" si="5"/>
        <v>6500</v>
      </c>
    </row>
    <row r="14" spans="1:8" x14ac:dyDescent="0.25">
      <c r="A14" s="5">
        <f t="shared" si="6"/>
        <v>800</v>
      </c>
      <c r="B14" s="6">
        <f t="shared" si="0"/>
        <v>40000</v>
      </c>
      <c r="C14" s="6">
        <f t="shared" si="1"/>
        <v>28000</v>
      </c>
      <c r="D14" s="6">
        <f t="shared" si="2"/>
        <v>12000</v>
      </c>
      <c r="E14" s="6">
        <f t="shared" si="3"/>
        <v>4000</v>
      </c>
      <c r="F14" s="6">
        <f t="shared" si="4"/>
        <v>32000</v>
      </c>
      <c r="G14" s="6">
        <f t="shared" si="5"/>
        <v>8000</v>
      </c>
    </row>
    <row r="15" spans="1:8" x14ac:dyDescent="0.25">
      <c r="A15" s="5">
        <f t="shared" si="6"/>
        <v>900</v>
      </c>
      <c r="B15" s="6">
        <f t="shared" si="0"/>
        <v>45000</v>
      </c>
      <c r="C15" s="6">
        <f t="shared" si="1"/>
        <v>31500</v>
      </c>
      <c r="D15" s="6">
        <f t="shared" si="2"/>
        <v>13500</v>
      </c>
      <c r="E15" s="6">
        <f t="shared" si="3"/>
        <v>4000</v>
      </c>
      <c r="F15" s="6">
        <f t="shared" si="4"/>
        <v>35500</v>
      </c>
      <c r="G15" s="6">
        <f t="shared" si="5"/>
        <v>9500</v>
      </c>
    </row>
    <row r="16" spans="1:8" x14ac:dyDescent="0.25">
      <c r="A16" s="5">
        <f t="shared" si="6"/>
        <v>1000</v>
      </c>
      <c r="B16" s="6">
        <f t="shared" si="0"/>
        <v>50000</v>
      </c>
      <c r="C16" s="6">
        <f t="shared" si="1"/>
        <v>35000</v>
      </c>
      <c r="D16" s="6">
        <f t="shared" si="2"/>
        <v>15000</v>
      </c>
      <c r="E16" s="6">
        <f t="shared" si="3"/>
        <v>4000</v>
      </c>
      <c r="F16" s="6">
        <f t="shared" si="4"/>
        <v>39000</v>
      </c>
      <c r="G16" s="6">
        <f t="shared" si="5"/>
        <v>11000</v>
      </c>
    </row>
    <row r="18" spans="2:4" x14ac:dyDescent="0.25">
      <c r="B18" s="8" t="s">
        <v>15</v>
      </c>
      <c r="C18" s="8" t="s">
        <v>16</v>
      </c>
      <c r="D18" s="8" t="s">
        <v>17</v>
      </c>
    </row>
    <row r="19" spans="2:4" x14ac:dyDescent="0.25">
      <c r="B19" s="7">
        <f>ROUND(F3/(D3-E3),0)</f>
        <v>267</v>
      </c>
      <c r="C19" s="6">
        <f>B19*D3</f>
        <v>13350</v>
      </c>
      <c r="D19" s="7" t="str">
        <f>"BEU approx.="&amp;B19</f>
        <v>BEU approx.=267</v>
      </c>
    </row>
    <row r="21" spans="2:4" x14ac:dyDescent="0.25">
      <c r="B21" s="8" t="s">
        <v>20</v>
      </c>
      <c r="C21" s="8" t="s">
        <v>21</v>
      </c>
      <c r="D21" s="8" t="s">
        <v>17</v>
      </c>
    </row>
    <row r="22" spans="2:4" x14ac:dyDescent="0.25">
      <c r="B22" s="7">
        <f>ROUND((F3+(G3/(1-H3)))/(D3-E3),0)</f>
        <v>829</v>
      </c>
      <c r="C22" s="6">
        <f>B22*D3</f>
        <v>41450</v>
      </c>
      <c r="D22" s="7" t="str">
        <f>"TU approx.="&amp;B22&amp;" Tax Rate="&amp;(H3*100)&amp;"%"</f>
        <v>TU approx.=829 Tax Rate=17%</v>
      </c>
    </row>
    <row r="38" spans="1:7" x14ac:dyDescent="0.25">
      <c r="A38" s="11" t="s">
        <v>18</v>
      </c>
      <c r="B38" s="11"/>
      <c r="C38" s="11"/>
      <c r="D38" s="11"/>
      <c r="E38" s="11"/>
      <c r="F38" s="11"/>
      <c r="G38" s="11"/>
    </row>
    <row r="40" spans="1:7" x14ac:dyDescent="0.25">
      <c r="A40" s="14" t="s">
        <v>23</v>
      </c>
      <c r="B40" s="14"/>
      <c r="C40" s="14"/>
      <c r="D40" s="14"/>
      <c r="E40" s="14"/>
      <c r="F40" s="14"/>
      <c r="G40" s="14"/>
    </row>
    <row r="41" spans="1:7" x14ac:dyDescent="0.25">
      <c r="A41" s="14" t="s">
        <v>25</v>
      </c>
      <c r="B41" s="14"/>
      <c r="C41" s="14"/>
      <c r="D41" s="14"/>
      <c r="E41" s="14"/>
      <c r="F41" s="14"/>
      <c r="G41" s="14"/>
    </row>
    <row r="42" spans="1:7" x14ac:dyDescent="0.25">
      <c r="A42" s="14" t="s">
        <v>24</v>
      </c>
      <c r="B42" s="14"/>
      <c r="C42" s="14"/>
      <c r="D42" s="14"/>
      <c r="E42" s="14"/>
      <c r="F42" s="14"/>
      <c r="G42" s="14"/>
    </row>
    <row r="43" spans="1:7" x14ac:dyDescent="0.25">
      <c r="A43" s="14" t="s">
        <v>26</v>
      </c>
      <c r="B43" s="14"/>
      <c r="C43" s="14"/>
      <c r="D43" s="14"/>
      <c r="E43" s="14"/>
      <c r="F43" s="14"/>
      <c r="G43" s="14"/>
    </row>
  </sheetData>
  <mergeCells count="6">
    <mergeCell ref="A41:G41"/>
    <mergeCell ref="A42:G42"/>
    <mergeCell ref="A43:G43"/>
    <mergeCell ref="A38:G38"/>
    <mergeCell ref="A1:H1"/>
    <mergeCell ref="A40:G40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dcterms:created xsi:type="dcterms:W3CDTF">2015-12-09T12:30:55Z</dcterms:created>
  <dcterms:modified xsi:type="dcterms:W3CDTF">2015-12-11T07:46:49Z</dcterms:modified>
</cp:coreProperties>
</file>